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uille d'heures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<sst xmlns="http://schemas.openxmlformats.org/spreadsheetml/2006/main" count="26" uniqueCount="26">
  <si>
    <t>Feuille d'heures du mois</t>
  </si>
  <si>
    <t>Salarié :</t>
  </si>
  <si>
    <t>Premier jour du mois :</t>
  </si>
  <si>
    <t>Établissement :</t>
  </si>
  <si>
    <t>Contrat (h/semaine) :</t>
  </si>
  <si>
    <t>Date</t>
  </si>
  <si>
    <t>Jour</t>
  </si>
  <si>
    <t>Début</t>
  </si>
  <si>
    <t>Fin</t>
  </si>
  <si>
    <t xml:space="preserve">Pause
(min)</t>
  </si>
  <si>
    <t xml:space="preserve">Heures
travaillées</t>
  </si>
  <si>
    <t xml:space="preserve">Absence
(motif)</t>
  </si>
  <si>
    <t>Commentaire</t>
  </si>
  <si>
    <t>Total du mois</t>
  </si>
  <si>
    <t>Jours d'absence</t>
  </si>
  <si>
    <t>Signature du salarié :</t>
  </si>
  <si>
    <t>Signature de l'employeur :</t>
  </si>
  <si>
    <t>Modèle offert par Planyo — heures saisies par le salarié, validées par le manager : getplanyo.fr</t>
  </si>
  <si>
    <t>Mode d'emploi</t>
  </si>
  <si>
    <t>Ce modèle sert à relever, jour par jour, les heures réellement faites par un salarié pendant un mois.</t>
  </si>
  <si>
    <t>• Indiquez le salarié, l'établissement et le premier jour du mois (par exemple 01/10/2026) : les dates et les jours se remplissent seuls.</t>
  </si>
  <si>
    <t>• Saisissez le début et la fin au format 08:30, et la pause en minutes. Un horaire qui passe minuit est compté correctement.</t>
  </si>
  <si>
    <t>• Pour une absence, écrivez son motif dans la colonne « Absence » ; le nombre de jours d'absence se compte en bas.</t>
  </si>
  <si>
    <t>• Imprimez la feuille en fin de mois et faites-la signer par le salarié et par l'employeur.</t>
  </si>
  <si>
    <t>Ce que ce modèle ne fait pas : il ne distingue pas les heures supplémentaires, de nuit ou de jours fériés, qui dépendent de votre convention collective. Il donne le total des heures travaillées.</t>
  </si>
  <si>
    <t>Modèle offert par Planyo — le même travail, sans formules, sur getplanyo.fr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</si>
</sst>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7" x14ac:knownFonts="1">
    <font>
      <color theme="1"/>
      <family val="2"/>
      <scheme val="minor"/>
      <sz val="11"/>
      <name val="Calibri"/>
    </font>
    <font>
      <b/>
      <color rgb="FF0C1F3F"/>
      <sz val="16"/>
    </font>
    <font>
      <b/>
      <color rgb="FF0C1F3F"/>
    </font>
    <font>
      <b/>
      <color rgb="FF0C1F3F"/>
      <sz val="10"/>
    </font>
    <font>
      <u/>
      <color rgb="FF0284C7"/>
      <sz val="10"/>
    </font>
    <font>
      <color rgb="FF64748B"/>
      <sz val="11"/>
    </font>
    <font>
      <color rgb="FF0C1F3F"/>
      <sz val="11"/>
    </font>
  </fonts>
  <fills count="4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F0F9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1F5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tplanyo.f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etplany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6" max="6" width="11" customWidth="1"/>
    <col min="7" max="7" width="16" customWidth="1"/>
    <col min="8" max="8" width="30" customWidth="1"/>
  </cols>
  <sheetData>
    <row r="1" spans="1:1" x14ac:dyDescent="0.25">
      <c r="A1" s="1" t="s">
        <v>0</v>
      </c>
    </row>
    <row r="3" spans="1:7" x14ac:dyDescent="0.25">
      <c r="A3" s="2" t="s">
        <v>1</v>
      </c>
      <c r="E3" s="2" t="s">
        <v>2</v>
      </c>
      <c r="G3" s="3"/>
    </row>
    <row r="4" spans="1:7" x14ac:dyDescent="0.25">
      <c r="A4" s="2" t="s">
        <v>3</v>
      </c>
      <c r="E4" s="2" t="s">
        <v>4</v>
      </c>
      <c r="G4" s="4"/>
    </row>
    <row r="7" ht="30" customHeight="1" spans="1:8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spans="1:8" x14ac:dyDescent="0.25">
      <c r="A8" s="6">
        <f>IF($G$3="","",IF(MONTH($G$3+0)=MONTH($G$3),$G$3+0,""))</f>
      </c>
      <c r="B8" s="7">
        <f>IF(A8="","",CHOOSE(WEEKDAY(A8,2),"lundi","mardi","mercredi","jeudi","vendredi","samedi","dimanche"))</f>
      </c>
      <c r="C8" s="8"/>
      <c r="D8" s="8"/>
      <c r="E8" s="9"/>
      <c r="F8" s="10">
        <f>IF(OR(C8="",D8=""),0,MAX(0,IF(OR(C8="",D8=""),0,MOD((HOUR(D8)*60+MINUTE(D8))-(HOUR(C8)*60+MINUTE(C8)),1440)/60)-IF(ISNUMBER(E8),E8,0)/60))</f>
      </c>
      <c r="G8" s="7"/>
      <c r="H8" s="4"/>
    </row>
    <row r="9" spans="1:8" x14ac:dyDescent="0.25">
      <c r="A9" s="6">
        <f>IF($G$3="","",IF(MONTH($G$3+1)=MONTH($G$3),$G$3+1,""))</f>
      </c>
      <c r="B9" s="7">
        <f>IF(A9="","",CHOOSE(WEEKDAY(A9,2),"lundi","mardi","mercredi","jeudi","vendredi","samedi","dimanche"))</f>
      </c>
      <c r="C9" s="8"/>
      <c r="D9" s="8"/>
      <c r="E9" s="9"/>
      <c r="F9" s="10">
        <f>IF(OR(C9="",D9=""),0,MAX(0,IF(OR(C9="",D9=""),0,MOD((HOUR(D9)*60+MINUTE(D9))-(HOUR(C9)*60+MINUTE(C9)),1440)/60)-IF(ISNUMBER(E9),E9,0)/60))</f>
      </c>
      <c r="G9" s="7"/>
      <c r="H9" s="4"/>
    </row>
    <row r="10" spans="1:8" x14ac:dyDescent="0.25">
      <c r="A10" s="6">
        <f>IF($G$3="","",IF(MONTH($G$3+2)=MONTH($G$3),$G$3+2,""))</f>
      </c>
      <c r="B10" s="7">
        <f>IF(A10="","",CHOOSE(WEEKDAY(A10,2),"lundi","mardi","mercredi","jeudi","vendredi","samedi","dimanche"))</f>
      </c>
      <c r="C10" s="8"/>
      <c r="D10" s="8"/>
      <c r="E10" s="9"/>
      <c r="F10" s="10">
        <f>IF(OR(C10="",D10=""),0,MAX(0,IF(OR(C10="",D10=""),0,MOD((HOUR(D10)*60+MINUTE(D10))-(HOUR(C10)*60+MINUTE(C10)),1440)/60)-IF(ISNUMBER(E10),E10,0)/60))</f>
      </c>
      <c r="G10" s="7"/>
      <c r="H10" s="4"/>
    </row>
    <row r="11" spans="1:8" x14ac:dyDescent="0.25">
      <c r="A11" s="6">
        <f>IF($G$3="","",IF(MONTH($G$3+3)=MONTH($G$3),$G$3+3,""))</f>
      </c>
      <c r="B11" s="7">
        <f>IF(A11="","",CHOOSE(WEEKDAY(A11,2),"lundi","mardi","mercredi","jeudi","vendredi","samedi","dimanche"))</f>
      </c>
      <c r="C11" s="8"/>
      <c r="D11" s="8"/>
      <c r="E11" s="9"/>
      <c r="F11" s="10">
        <f>IF(OR(C11="",D11=""),0,MAX(0,IF(OR(C11="",D11=""),0,MOD((HOUR(D11)*60+MINUTE(D11))-(HOUR(C11)*60+MINUTE(C11)),1440)/60)-IF(ISNUMBER(E11),E11,0)/60))</f>
      </c>
      <c r="G11" s="7"/>
      <c r="H11" s="4"/>
    </row>
    <row r="12" spans="1:8" x14ac:dyDescent="0.25">
      <c r="A12" s="6">
        <f>IF($G$3="","",IF(MONTH($G$3+4)=MONTH($G$3),$G$3+4,""))</f>
      </c>
      <c r="B12" s="7">
        <f>IF(A12="","",CHOOSE(WEEKDAY(A12,2),"lundi","mardi","mercredi","jeudi","vendredi","samedi","dimanche"))</f>
      </c>
      <c r="C12" s="8"/>
      <c r="D12" s="8"/>
      <c r="E12" s="9"/>
      <c r="F12" s="10">
        <f>IF(OR(C12="",D12=""),0,MAX(0,IF(OR(C12="",D12=""),0,MOD((HOUR(D12)*60+MINUTE(D12))-(HOUR(C12)*60+MINUTE(C12)),1440)/60)-IF(ISNUMBER(E12),E12,0)/60))</f>
      </c>
      <c r="G12" s="7"/>
      <c r="H12" s="4"/>
    </row>
    <row r="13" spans="1:8" x14ac:dyDescent="0.25">
      <c r="A13" s="6">
        <f>IF($G$3="","",IF(MONTH($G$3+5)=MONTH($G$3),$G$3+5,""))</f>
      </c>
      <c r="B13" s="7">
        <f>IF(A13="","",CHOOSE(WEEKDAY(A13,2),"lundi","mardi","mercredi","jeudi","vendredi","samedi","dimanche"))</f>
      </c>
      <c r="C13" s="8"/>
      <c r="D13" s="8"/>
      <c r="E13" s="9"/>
      <c r="F13" s="10">
        <f>IF(OR(C13="",D13=""),0,MAX(0,IF(OR(C13="",D13=""),0,MOD((HOUR(D13)*60+MINUTE(D13))-(HOUR(C13)*60+MINUTE(C13)),1440)/60)-IF(ISNUMBER(E13),E13,0)/60))</f>
      </c>
      <c r="G13" s="7"/>
      <c r="H13" s="4"/>
    </row>
    <row r="14" spans="1:8" x14ac:dyDescent="0.25">
      <c r="A14" s="6">
        <f>IF($G$3="","",IF(MONTH($G$3+6)=MONTH($G$3),$G$3+6,""))</f>
      </c>
      <c r="B14" s="7">
        <f>IF(A14="","",CHOOSE(WEEKDAY(A14,2),"lundi","mardi","mercredi","jeudi","vendredi","samedi","dimanche"))</f>
      </c>
      <c r="C14" s="8"/>
      <c r="D14" s="8"/>
      <c r="E14" s="9"/>
      <c r="F14" s="10">
        <f>IF(OR(C14="",D14=""),0,MAX(0,IF(OR(C14="",D14=""),0,MOD((HOUR(D14)*60+MINUTE(D14))-(HOUR(C14)*60+MINUTE(C14)),1440)/60)-IF(ISNUMBER(E14),E14,0)/60))</f>
      </c>
      <c r="G14" s="7"/>
      <c r="H14" s="4"/>
    </row>
    <row r="15" spans="1:8" x14ac:dyDescent="0.25">
      <c r="A15" s="6">
        <f>IF($G$3="","",IF(MONTH($G$3+7)=MONTH($G$3),$G$3+7,""))</f>
      </c>
      <c r="B15" s="7">
        <f>IF(A15="","",CHOOSE(WEEKDAY(A15,2),"lundi","mardi","mercredi","jeudi","vendredi","samedi","dimanche"))</f>
      </c>
      <c r="C15" s="8"/>
      <c r="D15" s="8"/>
      <c r="E15" s="9"/>
      <c r="F15" s="10">
        <f>IF(OR(C15="",D15=""),0,MAX(0,IF(OR(C15="",D15=""),0,MOD((HOUR(D15)*60+MINUTE(D15))-(HOUR(C15)*60+MINUTE(C15)),1440)/60)-IF(ISNUMBER(E15),E15,0)/60))</f>
      </c>
      <c r="G15" s="7"/>
      <c r="H15" s="4"/>
    </row>
    <row r="16" spans="1:8" x14ac:dyDescent="0.25">
      <c r="A16" s="6">
        <f>IF($G$3="","",IF(MONTH($G$3+8)=MONTH($G$3),$G$3+8,""))</f>
      </c>
      <c r="B16" s="7">
        <f>IF(A16="","",CHOOSE(WEEKDAY(A16,2),"lundi","mardi","mercredi","jeudi","vendredi","samedi","dimanche"))</f>
      </c>
      <c r="C16" s="8"/>
      <c r="D16" s="8"/>
      <c r="E16" s="9"/>
      <c r="F16" s="10">
        <f>IF(OR(C16="",D16=""),0,MAX(0,IF(OR(C16="",D16=""),0,MOD((HOUR(D16)*60+MINUTE(D16))-(HOUR(C16)*60+MINUTE(C16)),1440)/60)-IF(ISNUMBER(E16),E16,0)/60))</f>
      </c>
      <c r="G16" s="7"/>
      <c r="H16" s="4"/>
    </row>
    <row r="17" spans="1:8" x14ac:dyDescent="0.25">
      <c r="A17" s="6">
        <f>IF($G$3="","",IF(MONTH($G$3+9)=MONTH($G$3),$G$3+9,""))</f>
      </c>
      <c r="B17" s="7">
        <f>IF(A17="","",CHOOSE(WEEKDAY(A17,2),"lundi","mardi","mercredi","jeudi","vendredi","samedi","dimanche"))</f>
      </c>
      <c r="C17" s="8"/>
      <c r="D17" s="8"/>
      <c r="E17" s="9"/>
      <c r="F17" s="10">
        <f>IF(OR(C17="",D17=""),0,MAX(0,IF(OR(C17="",D17=""),0,MOD((HOUR(D17)*60+MINUTE(D17))-(HOUR(C17)*60+MINUTE(C17)),1440)/60)-IF(ISNUMBER(E17),E17,0)/60))</f>
      </c>
      <c r="G17" s="7"/>
      <c r="H17" s="4"/>
    </row>
    <row r="18" spans="1:8" x14ac:dyDescent="0.25">
      <c r="A18" s="6">
        <f>IF($G$3="","",IF(MONTH($G$3+10)=MONTH($G$3),$G$3+10,""))</f>
      </c>
      <c r="B18" s="7">
        <f>IF(A18="","",CHOOSE(WEEKDAY(A18,2),"lundi","mardi","mercredi","jeudi","vendredi","samedi","dimanche"))</f>
      </c>
      <c r="C18" s="8"/>
      <c r="D18" s="8"/>
      <c r="E18" s="9"/>
      <c r="F18" s="10">
        <f>IF(OR(C18="",D18=""),0,MAX(0,IF(OR(C18="",D18=""),0,MOD((HOUR(D18)*60+MINUTE(D18))-(HOUR(C18)*60+MINUTE(C18)),1440)/60)-IF(ISNUMBER(E18),E18,0)/60))</f>
      </c>
      <c r="G18" s="7"/>
      <c r="H18" s="4"/>
    </row>
    <row r="19" spans="1:8" x14ac:dyDescent="0.25">
      <c r="A19" s="6">
        <f>IF($G$3="","",IF(MONTH($G$3+11)=MONTH($G$3),$G$3+11,""))</f>
      </c>
      <c r="B19" s="7">
        <f>IF(A19="","",CHOOSE(WEEKDAY(A19,2),"lundi","mardi","mercredi","jeudi","vendredi","samedi","dimanche"))</f>
      </c>
      <c r="C19" s="8"/>
      <c r="D19" s="8"/>
      <c r="E19" s="9"/>
      <c r="F19" s="10">
        <f>IF(OR(C19="",D19=""),0,MAX(0,IF(OR(C19="",D19=""),0,MOD((HOUR(D19)*60+MINUTE(D19))-(HOUR(C19)*60+MINUTE(C19)),1440)/60)-IF(ISNUMBER(E19),E19,0)/60))</f>
      </c>
      <c r="G19" s="7"/>
      <c r="H19" s="4"/>
    </row>
    <row r="20" spans="1:8" x14ac:dyDescent="0.25">
      <c r="A20" s="6">
        <f>IF($G$3="","",IF(MONTH($G$3+12)=MONTH($G$3),$G$3+12,""))</f>
      </c>
      <c r="B20" s="7">
        <f>IF(A20="","",CHOOSE(WEEKDAY(A20,2),"lundi","mardi","mercredi","jeudi","vendredi","samedi","dimanche"))</f>
      </c>
      <c r="C20" s="8"/>
      <c r="D20" s="8"/>
      <c r="E20" s="9"/>
      <c r="F20" s="10">
        <f>IF(OR(C20="",D20=""),0,MAX(0,IF(OR(C20="",D20=""),0,MOD((HOUR(D20)*60+MINUTE(D20))-(HOUR(C20)*60+MINUTE(C20)),1440)/60)-IF(ISNUMBER(E20),E20,0)/60))</f>
      </c>
      <c r="G20" s="7"/>
      <c r="H20" s="4"/>
    </row>
    <row r="21" spans="1:8" x14ac:dyDescent="0.25">
      <c r="A21" s="6">
        <f>IF($G$3="","",IF(MONTH($G$3+13)=MONTH($G$3),$G$3+13,""))</f>
      </c>
      <c r="B21" s="7">
        <f>IF(A21="","",CHOOSE(WEEKDAY(A21,2),"lundi","mardi","mercredi","jeudi","vendredi","samedi","dimanche"))</f>
      </c>
      <c r="C21" s="8"/>
      <c r="D21" s="8"/>
      <c r="E21" s="9"/>
      <c r="F21" s="10">
        <f>IF(OR(C21="",D21=""),0,MAX(0,IF(OR(C21="",D21=""),0,MOD((HOUR(D21)*60+MINUTE(D21))-(HOUR(C21)*60+MINUTE(C21)),1440)/60)-IF(ISNUMBER(E21),E21,0)/60))</f>
      </c>
      <c r="G21" s="7"/>
      <c r="H21" s="4"/>
    </row>
    <row r="22" spans="1:8" x14ac:dyDescent="0.25">
      <c r="A22" s="6">
        <f>IF($G$3="","",IF(MONTH($G$3+14)=MONTH($G$3),$G$3+14,""))</f>
      </c>
      <c r="B22" s="7">
        <f>IF(A22="","",CHOOSE(WEEKDAY(A22,2),"lundi","mardi","mercredi","jeudi","vendredi","samedi","dimanche"))</f>
      </c>
      <c r="C22" s="8"/>
      <c r="D22" s="8"/>
      <c r="E22" s="9"/>
      <c r="F22" s="10">
        <f>IF(OR(C22="",D22=""),0,MAX(0,IF(OR(C22="",D22=""),0,MOD((HOUR(D22)*60+MINUTE(D22))-(HOUR(C22)*60+MINUTE(C22)),1440)/60)-IF(ISNUMBER(E22),E22,0)/60))</f>
      </c>
      <c r="G22" s="7"/>
      <c r="H22" s="4"/>
    </row>
    <row r="23" spans="1:8" x14ac:dyDescent="0.25">
      <c r="A23" s="6">
        <f>IF($G$3="","",IF(MONTH($G$3+15)=MONTH($G$3),$G$3+15,""))</f>
      </c>
      <c r="B23" s="7">
        <f>IF(A23="","",CHOOSE(WEEKDAY(A23,2),"lundi","mardi","mercredi","jeudi","vendredi","samedi","dimanche"))</f>
      </c>
      <c r="C23" s="8"/>
      <c r="D23" s="8"/>
      <c r="E23" s="9"/>
      <c r="F23" s="10">
        <f>IF(OR(C23="",D23=""),0,MAX(0,IF(OR(C23="",D23=""),0,MOD((HOUR(D23)*60+MINUTE(D23))-(HOUR(C23)*60+MINUTE(C23)),1440)/60)-IF(ISNUMBER(E23),E23,0)/60))</f>
      </c>
      <c r="G23" s="7"/>
      <c r="H23" s="4"/>
    </row>
    <row r="24" spans="1:8" x14ac:dyDescent="0.25">
      <c r="A24" s="6">
        <f>IF($G$3="","",IF(MONTH($G$3+16)=MONTH($G$3),$G$3+16,""))</f>
      </c>
      <c r="B24" s="7">
        <f>IF(A24="","",CHOOSE(WEEKDAY(A24,2),"lundi","mardi","mercredi","jeudi","vendredi","samedi","dimanche"))</f>
      </c>
      <c r="C24" s="8"/>
      <c r="D24" s="8"/>
      <c r="E24" s="9"/>
      <c r="F24" s="10">
        <f>IF(OR(C24="",D24=""),0,MAX(0,IF(OR(C24="",D24=""),0,MOD((HOUR(D24)*60+MINUTE(D24))-(HOUR(C24)*60+MINUTE(C24)),1440)/60)-IF(ISNUMBER(E24),E24,0)/60))</f>
      </c>
      <c r="G24" s="7"/>
      <c r="H24" s="4"/>
    </row>
    <row r="25" spans="1:8" x14ac:dyDescent="0.25">
      <c r="A25" s="6">
        <f>IF($G$3="","",IF(MONTH($G$3+17)=MONTH($G$3),$G$3+17,""))</f>
      </c>
      <c r="B25" s="7">
        <f>IF(A25="","",CHOOSE(WEEKDAY(A25,2),"lundi","mardi","mercredi","jeudi","vendredi","samedi","dimanche"))</f>
      </c>
      <c r="C25" s="8"/>
      <c r="D25" s="8"/>
      <c r="E25" s="9"/>
      <c r="F25" s="10">
        <f>IF(OR(C25="",D25=""),0,MAX(0,IF(OR(C25="",D25=""),0,MOD((HOUR(D25)*60+MINUTE(D25))-(HOUR(C25)*60+MINUTE(C25)),1440)/60)-IF(ISNUMBER(E25),E25,0)/60))</f>
      </c>
      <c r="G25" s="7"/>
      <c r="H25" s="4"/>
    </row>
    <row r="26" spans="1:8" x14ac:dyDescent="0.25">
      <c r="A26" s="6">
        <f>IF($G$3="","",IF(MONTH($G$3+18)=MONTH($G$3),$G$3+18,""))</f>
      </c>
      <c r="B26" s="7">
        <f>IF(A26="","",CHOOSE(WEEKDAY(A26,2),"lundi","mardi","mercredi","jeudi","vendredi","samedi","dimanche"))</f>
      </c>
      <c r="C26" s="8"/>
      <c r="D26" s="8"/>
      <c r="E26" s="9"/>
      <c r="F26" s="10">
        <f>IF(OR(C26="",D26=""),0,MAX(0,IF(OR(C26="",D26=""),0,MOD((HOUR(D26)*60+MINUTE(D26))-(HOUR(C26)*60+MINUTE(C26)),1440)/60)-IF(ISNUMBER(E26),E26,0)/60))</f>
      </c>
      <c r="G26" s="7"/>
      <c r="H26" s="4"/>
    </row>
    <row r="27" spans="1:8" x14ac:dyDescent="0.25">
      <c r="A27" s="6">
        <f>IF($G$3="","",IF(MONTH($G$3+19)=MONTH($G$3),$G$3+19,""))</f>
      </c>
      <c r="B27" s="7">
        <f>IF(A27="","",CHOOSE(WEEKDAY(A27,2),"lundi","mardi","mercredi","jeudi","vendredi","samedi","dimanche"))</f>
      </c>
      <c r="C27" s="8"/>
      <c r="D27" s="8"/>
      <c r="E27" s="9"/>
      <c r="F27" s="10">
        <f>IF(OR(C27="",D27=""),0,MAX(0,IF(OR(C27="",D27=""),0,MOD((HOUR(D27)*60+MINUTE(D27))-(HOUR(C27)*60+MINUTE(C27)),1440)/60)-IF(ISNUMBER(E27),E27,0)/60))</f>
      </c>
      <c r="G27" s="7"/>
      <c r="H27" s="4"/>
    </row>
    <row r="28" spans="1:8" x14ac:dyDescent="0.25">
      <c r="A28" s="6">
        <f>IF($G$3="","",IF(MONTH($G$3+20)=MONTH($G$3),$G$3+20,""))</f>
      </c>
      <c r="B28" s="7">
        <f>IF(A28="","",CHOOSE(WEEKDAY(A28,2),"lundi","mardi","mercredi","jeudi","vendredi","samedi","dimanche"))</f>
      </c>
      <c r="C28" s="8"/>
      <c r="D28" s="8"/>
      <c r="E28" s="9"/>
      <c r="F28" s="10">
        <f>IF(OR(C28="",D28=""),0,MAX(0,IF(OR(C28="",D28=""),0,MOD((HOUR(D28)*60+MINUTE(D28))-(HOUR(C28)*60+MINUTE(C28)),1440)/60)-IF(ISNUMBER(E28),E28,0)/60))</f>
      </c>
      <c r="G28" s="7"/>
      <c r="H28" s="4"/>
    </row>
    <row r="29" spans="1:8" x14ac:dyDescent="0.25">
      <c r="A29" s="6">
        <f>IF($G$3="","",IF(MONTH($G$3+21)=MONTH($G$3),$G$3+21,""))</f>
      </c>
      <c r="B29" s="7">
        <f>IF(A29="","",CHOOSE(WEEKDAY(A29,2),"lundi","mardi","mercredi","jeudi","vendredi","samedi","dimanche"))</f>
      </c>
      <c r="C29" s="8"/>
      <c r="D29" s="8"/>
      <c r="E29" s="9"/>
      <c r="F29" s="10">
        <f>IF(OR(C29="",D29=""),0,MAX(0,IF(OR(C29="",D29=""),0,MOD((HOUR(D29)*60+MINUTE(D29))-(HOUR(C29)*60+MINUTE(C29)),1440)/60)-IF(ISNUMBER(E29),E29,0)/60))</f>
      </c>
      <c r="G29" s="7"/>
      <c r="H29" s="4"/>
    </row>
    <row r="30" spans="1:8" x14ac:dyDescent="0.25">
      <c r="A30" s="6">
        <f>IF($G$3="","",IF(MONTH($G$3+22)=MONTH($G$3),$G$3+22,""))</f>
      </c>
      <c r="B30" s="7">
        <f>IF(A30="","",CHOOSE(WEEKDAY(A30,2),"lundi","mardi","mercredi","jeudi","vendredi","samedi","dimanche"))</f>
      </c>
      <c r="C30" s="8"/>
      <c r="D30" s="8"/>
      <c r="E30" s="9"/>
      <c r="F30" s="10">
        <f>IF(OR(C30="",D30=""),0,MAX(0,IF(OR(C30="",D30=""),0,MOD((HOUR(D30)*60+MINUTE(D30))-(HOUR(C30)*60+MINUTE(C30)),1440)/60)-IF(ISNUMBER(E30),E30,0)/60))</f>
      </c>
      <c r="G30" s="7"/>
      <c r="H30" s="4"/>
    </row>
    <row r="31" spans="1:8" x14ac:dyDescent="0.25">
      <c r="A31" s="6">
        <f>IF($G$3="","",IF(MONTH($G$3+23)=MONTH($G$3),$G$3+23,""))</f>
      </c>
      <c r="B31" s="7">
        <f>IF(A31="","",CHOOSE(WEEKDAY(A31,2),"lundi","mardi","mercredi","jeudi","vendredi","samedi","dimanche"))</f>
      </c>
      <c r="C31" s="8"/>
      <c r="D31" s="8"/>
      <c r="E31" s="9"/>
      <c r="F31" s="10">
        <f>IF(OR(C31="",D31=""),0,MAX(0,IF(OR(C31="",D31=""),0,MOD((HOUR(D31)*60+MINUTE(D31))-(HOUR(C31)*60+MINUTE(C31)),1440)/60)-IF(ISNUMBER(E31),E31,0)/60))</f>
      </c>
      <c r="G31" s="7"/>
      <c r="H31" s="4"/>
    </row>
    <row r="32" spans="1:8" x14ac:dyDescent="0.25">
      <c r="A32" s="6">
        <f>IF($G$3="","",IF(MONTH($G$3+24)=MONTH($G$3),$G$3+24,""))</f>
      </c>
      <c r="B32" s="7">
        <f>IF(A32="","",CHOOSE(WEEKDAY(A32,2),"lundi","mardi","mercredi","jeudi","vendredi","samedi","dimanche"))</f>
      </c>
      <c r="C32" s="8"/>
      <c r="D32" s="8"/>
      <c r="E32" s="9"/>
      <c r="F32" s="10">
        <f>IF(OR(C32="",D32=""),0,MAX(0,IF(OR(C32="",D32=""),0,MOD((HOUR(D32)*60+MINUTE(D32))-(HOUR(C32)*60+MINUTE(C32)),1440)/60)-IF(ISNUMBER(E32),E32,0)/60))</f>
      </c>
      <c r="G32" s="7"/>
      <c r="H32" s="4"/>
    </row>
    <row r="33" spans="1:8" x14ac:dyDescent="0.25">
      <c r="A33" s="6">
        <f>IF($G$3="","",IF(MONTH($G$3+25)=MONTH($G$3),$G$3+25,""))</f>
      </c>
      <c r="B33" s="7">
        <f>IF(A33="","",CHOOSE(WEEKDAY(A33,2),"lundi","mardi","mercredi","jeudi","vendredi","samedi","dimanche"))</f>
      </c>
      <c r="C33" s="8"/>
      <c r="D33" s="8"/>
      <c r="E33" s="9"/>
      <c r="F33" s="10">
        <f>IF(OR(C33="",D33=""),0,MAX(0,IF(OR(C33="",D33=""),0,MOD((HOUR(D33)*60+MINUTE(D33))-(HOUR(C33)*60+MINUTE(C33)),1440)/60)-IF(ISNUMBER(E33),E33,0)/60))</f>
      </c>
      <c r="G33" s="7"/>
      <c r="H33" s="4"/>
    </row>
    <row r="34" spans="1:8" x14ac:dyDescent="0.25">
      <c r="A34" s="6">
        <f>IF($G$3="","",IF(MONTH($G$3+26)=MONTH($G$3),$G$3+26,""))</f>
      </c>
      <c r="B34" s="7">
        <f>IF(A34="","",CHOOSE(WEEKDAY(A34,2),"lundi","mardi","mercredi","jeudi","vendredi","samedi","dimanche"))</f>
      </c>
      <c r="C34" s="8"/>
      <c r="D34" s="8"/>
      <c r="E34" s="9"/>
      <c r="F34" s="10">
        <f>IF(OR(C34="",D34=""),0,MAX(0,IF(OR(C34="",D34=""),0,MOD((HOUR(D34)*60+MINUTE(D34))-(HOUR(C34)*60+MINUTE(C34)),1440)/60)-IF(ISNUMBER(E34),E34,0)/60))</f>
      </c>
      <c r="G34" s="7"/>
      <c r="H34" s="4"/>
    </row>
    <row r="35" spans="1:8" x14ac:dyDescent="0.25">
      <c r="A35" s="6">
        <f>IF($G$3="","",IF(MONTH($G$3+27)=MONTH($G$3),$G$3+27,""))</f>
      </c>
      <c r="B35" s="7">
        <f>IF(A35="","",CHOOSE(WEEKDAY(A35,2),"lundi","mardi","mercredi","jeudi","vendredi","samedi","dimanche"))</f>
      </c>
      <c r="C35" s="8"/>
      <c r="D35" s="8"/>
      <c r="E35" s="9"/>
      <c r="F35" s="10">
        <f>IF(OR(C35="",D35=""),0,MAX(0,IF(OR(C35="",D35=""),0,MOD((HOUR(D35)*60+MINUTE(D35))-(HOUR(C35)*60+MINUTE(C35)),1440)/60)-IF(ISNUMBER(E35),E35,0)/60))</f>
      </c>
      <c r="G35" s="7"/>
      <c r="H35" s="4"/>
    </row>
    <row r="36" spans="1:8" x14ac:dyDescent="0.25">
      <c r="A36" s="6">
        <f>IF($G$3="","",IF(MONTH($G$3+28)=MONTH($G$3),$G$3+28,""))</f>
      </c>
      <c r="B36" s="7">
        <f>IF(A36="","",CHOOSE(WEEKDAY(A36,2),"lundi","mardi","mercredi","jeudi","vendredi","samedi","dimanche"))</f>
      </c>
      <c r="C36" s="8"/>
      <c r="D36" s="8"/>
      <c r="E36" s="9"/>
      <c r="F36" s="10">
        <f>IF(OR(C36="",D36=""),0,MAX(0,IF(OR(C36="",D36=""),0,MOD((HOUR(D36)*60+MINUTE(D36))-(HOUR(C36)*60+MINUTE(C36)),1440)/60)-IF(ISNUMBER(E36),E36,0)/60))</f>
      </c>
      <c r="G36" s="7"/>
      <c r="H36" s="4"/>
    </row>
    <row r="37" spans="1:8" x14ac:dyDescent="0.25">
      <c r="A37" s="6">
        <f>IF($G$3="","",IF(MONTH($G$3+29)=MONTH($G$3),$G$3+29,""))</f>
      </c>
      <c r="B37" s="7">
        <f>IF(A37="","",CHOOSE(WEEKDAY(A37,2),"lundi","mardi","mercredi","jeudi","vendredi","samedi","dimanche"))</f>
      </c>
      <c r="C37" s="8"/>
      <c r="D37" s="8"/>
      <c r="E37" s="9"/>
      <c r="F37" s="10">
        <f>IF(OR(C37="",D37=""),0,MAX(0,IF(OR(C37="",D37=""),0,MOD((HOUR(D37)*60+MINUTE(D37))-(HOUR(C37)*60+MINUTE(C37)),1440)/60)-IF(ISNUMBER(E37),E37,0)/60))</f>
      </c>
      <c r="G37" s="7"/>
      <c r="H37" s="4"/>
    </row>
    <row r="38" spans="1:8" x14ac:dyDescent="0.25">
      <c r="A38" s="6">
        <f>IF($G$3="","",IF(MONTH($G$3+30)=MONTH($G$3),$G$3+30,""))</f>
      </c>
      <c r="B38" s="7">
        <f>IF(A38="","",CHOOSE(WEEKDAY(A38,2),"lundi","mardi","mercredi","jeudi","vendredi","samedi","dimanche"))</f>
      </c>
      <c r="C38" s="8"/>
      <c r="D38" s="8"/>
      <c r="E38" s="9"/>
      <c r="F38" s="10">
        <f>IF(OR(C38="",D38=""),0,MAX(0,IF(OR(C38="",D38=""),0,MOD((HOUR(D38)*60+MINUTE(D38))-(HOUR(C38)*60+MINUTE(C38)),1440)/60)-IF(ISNUMBER(E38),E38,0)/60))</f>
      </c>
      <c r="G38" s="7"/>
      <c r="H38" s="4"/>
    </row>
    <row r="39" spans="5:6" x14ac:dyDescent="0.25">
      <c r="E39" s="2" t="s">
        <v>13</v>
      </c>
      <c r="F39" s="10">
        <f>SUM(F8:F38)</f>
      </c>
    </row>
    <row r="40" spans="5:6" x14ac:dyDescent="0.25">
      <c r="E40" s="2" t="s">
        <v>14</v>
      </c>
      <c r="F40" s="11">
        <f>COUNTA(G8:G38)</f>
      </c>
    </row>
    <row r="42" spans="1:5" x14ac:dyDescent="0.25">
      <c r="A42" s="2" t="s">
        <v>15</v>
      </c>
      <c r="E42" s="2" t="s">
        <v>16</v>
      </c>
    </row>
    <row r="43" ht="40" customHeight="1" x14ac:dyDescent="0.25"/>
    <row r="45" spans="1:1" x14ac:dyDescent="0.25">
      <c r="A45" s="12" t="s">
        <v>17</v>
      </c>
    </row>
  </sheetData>
  <conditionalFormatting sqref="A8:H38">
    <cfRule type="expression" dxfId="0" priority="1">
      <formula>AND($A8&lt;&gt;"",WEEKDAY($A8,2)&gt;5)</formula>
    </cfRule>
  </conditionalFormatting>
  <hyperlinks>
    <hyperlink ref="A45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18</v>
      </c>
    </row>
    <row r="3" spans="1:1" x14ac:dyDescent="0.25">
      <c r="A3" s="13" t="s">
        <v>19</v>
      </c>
    </row>
    <row r="4" spans="1:1" x14ac:dyDescent="0.25">
      <c r="A4" s="14" t="s">
        <v>20</v>
      </c>
    </row>
    <row r="5" spans="1:1" x14ac:dyDescent="0.25">
      <c r="A5" s="14" t="s">
        <v>21</v>
      </c>
    </row>
    <row r="6" spans="1:1" x14ac:dyDescent="0.25">
      <c r="A6" s="14" t="s">
        <v>22</v>
      </c>
    </row>
    <row r="7" spans="1:1" x14ac:dyDescent="0.25">
      <c r="A7" s="14" t="s">
        <v>23</v>
      </c>
    </row>
    <row r="8" spans="1:1" x14ac:dyDescent="0.25">
      <c r="A8" s="13" t="s">
        <v>24</v>
      </c>
    </row>
    <row r="11" spans="1:1" x14ac:dyDescent="0.25">
      <c r="A11" s="12" t="s">
        <v>25</v>
      </c>
    </row>
  </sheetData>
  <hyperlinks>
    <hyperlink ref="A1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Feuille d'heures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Planyo — getplanyo.fr</dc:creator>
  <dc:title>Feuille d'heures mensuelle — modèle Planyo</dc:title>
  <dc:subject/>
  <dc:description/>
  <cp:keywords/>
  <cp:category/>
  <cp:lastModifiedBy>Planyo</cp:lastModifiedBy>
  <dcterms:created xsi:type="dcterms:W3CDTF">2026-09-29T00:00:00Z</dcterms:created>
  <dcterms:modified xsi:type="dcterms:W3CDTF">2026-09-29T00:00:00Z</dcterms:modified>
</cp:coreProperties>
</file>